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SISTEMA\INFORMACIÓN FUNDAMENTAL\Fracciones\FRACCIÓN VI\Inciso n\2025\"/>
    </mc:Choice>
  </mc:AlternateContent>
  <xr:revisionPtr revIDLastSave="0" documentId="8_{BE69F0AC-46BE-4D60-85AC-05CC8E675481}" xr6:coauthVersionLast="47" xr6:coauthVersionMax="47" xr10:uidLastSave="{00000000-0000-0000-0000-000000000000}"/>
  <bookViews>
    <workbookView xWindow="-120" yWindow="-120" windowWidth="29040" windowHeight="15720" tabRatio="777" activeTab="13" xr2:uid="{B6AF7E0B-E07F-4A9E-B628-48CE0FF111D5}"/>
  </bookViews>
  <sheets>
    <sheet name="Julio-2025" sheetId="32" r:id="rId1"/>
    <sheet name="Junio-2025" sheetId="31" r:id="rId2"/>
    <sheet name="Mayo-2025" sheetId="30" r:id="rId3"/>
    <sheet name="Abril-2025" sheetId="29" r:id="rId4"/>
    <sheet name="Marzo-2025" sheetId="28" r:id="rId5"/>
    <sheet name="Febrero-2025" sheetId="27" r:id="rId6"/>
    <sheet name="Enero-2025" sheetId="26" r:id="rId7"/>
    <sheet name="24-Jul" sheetId="8" state="hidden" r:id="rId8"/>
    <sheet name="24-Ago" sheetId="9" state="hidden" r:id="rId9"/>
    <sheet name="24-Sep" sheetId="10" state="hidden" r:id="rId10"/>
    <sheet name="24-Oct" sheetId="11" state="hidden" r:id="rId11"/>
    <sheet name="24-Nov" sheetId="12" state="hidden" r:id="rId12"/>
    <sheet name="24-Dic" sheetId="13" state="hidden" r:id="rId13"/>
    <sheet name="Acumulado25" sheetId="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2" l="1"/>
  <c r="C6" i="32" s="1"/>
  <c r="J13" i="32"/>
  <c r="I13" i="32"/>
  <c r="E13" i="32"/>
  <c r="D13" i="32"/>
  <c r="L4" i="32"/>
  <c r="K4" i="32"/>
  <c r="J4" i="32"/>
  <c r="J6" i="32" s="1"/>
  <c r="E4" i="32"/>
  <c r="D4" i="32"/>
  <c r="C4" i="32"/>
  <c r="D13" i="31"/>
  <c r="C15" i="31"/>
  <c r="C6" i="31" s="1"/>
  <c r="J13" i="31"/>
  <c r="I13" i="31"/>
  <c r="E13" i="31"/>
  <c r="L4" i="31"/>
  <c r="K4" i="31"/>
  <c r="J4" i="31"/>
  <c r="J6" i="31" s="1"/>
  <c r="E4" i="31"/>
  <c r="D4" i="31"/>
  <c r="C4" i="31"/>
  <c r="C15" i="30"/>
  <c r="C6" i="30" s="1"/>
  <c r="J13" i="30"/>
  <c r="I13" i="30"/>
  <c r="E13" i="30"/>
  <c r="D13" i="30"/>
  <c r="L4" i="30"/>
  <c r="K4" i="30"/>
  <c r="J4" i="30"/>
  <c r="J6" i="30" s="1"/>
  <c r="E4" i="30"/>
  <c r="D4" i="30"/>
  <c r="C4" i="30"/>
  <c r="C15" i="29"/>
  <c r="C6" i="29" s="1"/>
  <c r="J13" i="29"/>
  <c r="I13" i="29"/>
  <c r="E13" i="29"/>
  <c r="D13" i="29"/>
  <c r="L4" i="29"/>
  <c r="K4" i="29"/>
  <c r="J4" i="29"/>
  <c r="J6" i="29" s="1"/>
  <c r="E4" i="29"/>
  <c r="D4" i="29"/>
  <c r="C4" i="29"/>
  <c r="D4" i="28"/>
  <c r="C15" i="28"/>
  <c r="C6" i="28" s="1"/>
  <c r="J13" i="28"/>
  <c r="I13" i="28"/>
  <c r="E13" i="28"/>
  <c r="D13" i="28"/>
  <c r="L4" i="28"/>
  <c r="K4" i="28"/>
  <c r="J4" i="28"/>
  <c r="J6" i="28" s="1"/>
  <c r="E4" i="28"/>
  <c r="C4" i="28"/>
  <c r="C15" i="27"/>
  <c r="C6" i="27" s="1"/>
  <c r="J13" i="27"/>
  <c r="I13" i="27"/>
  <c r="E13" i="27"/>
  <c r="D13" i="27"/>
  <c r="L4" i="27"/>
  <c r="K4" i="27"/>
  <c r="J4" i="27"/>
  <c r="J6" i="27" s="1"/>
  <c r="E4" i="27"/>
  <c r="D4" i="27"/>
  <c r="D6" i="27" s="1"/>
  <c r="C4" i="27"/>
  <c r="C15" i="26"/>
  <c r="L6" i="32" l="1"/>
  <c r="K6" i="32"/>
  <c r="E6" i="32"/>
  <c r="D6" i="32"/>
  <c r="L6" i="31"/>
  <c r="K6" i="31"/>
  <c r="E6" i="31"/>
  <c r="D6" i="31"/>
  <c r="L6" i="30"/>
  <c r="K6" i="30"/>
  <c r="E6" i="30"/>
  <c r="D6" i="30"/>
  <c r="L6" i="29"/>
  <c r="K6" i="29"/>
  <c r="E6" i="29"/>
  <c r="D6" i="29"/>
  <c r="L6" i="28"/>
  <c r="K6" i="28"/>
  <c r="E6" i="28"/>
  <c r="D6" i="28"/>
  <c r="K6" i="27"/>
  <c r="L6" i="27"/>
  <c r="E6" i="27"/>
  <c r="C6" i="26"/>
  <c r="E13" i="26" l="1"/>
  <c r="J13" i="26"/>
  <c r="I13" i="26"/>
  <c r="D13" i="26"/>
  <c r="L4" i="26"/>
  <c r="K4" i="26"/>
  <c r="J4" i="26"/>
  <c r="J6" i="26" s="1"/>
  <c r="E4" i="26"/>
  <c r="D4" i="26"/>
  <c r="C4" i="26"/>
  <c r="E6" i="26" l="1"/>
  <c r="L6" i="26"/>
  <c r="K6" i="26"/>
  <c r="D6" i="26"/>
  <c r="K6" i="9"/>
  <c r="K3" i="8"/>
  <c r="L3" i="8"/>
  <c r="L4" i="8" s="1"/>
  <c r="L6" i="8" s="1"/>
  <c r="M3" i="8"/>
  <c r="M4" i="8" s="1"/>
  <c r="K4" i="8"/>
  <c r="K6" i="8" s="1"/>
  <c r="E15" i="13"/>
  <c r="E3" i="13" s="1"/>
  <c r="E4" i="13" s="1"/>
  <c r="D15" i="13"/>
  <c r="D3" i="13" s="1"/>
  <c r="D4" i="13" s="1"/>
  <c r="C15" i="13"/>
  <c r="L3" i="13"/>
  <c r="L4" i="13" s="1"/>
  <c r="K3" i="13"/>
  <c r="K4" i="13" s="1"/>
  <c r="J3" i="13"/>
  <c r="J4" i="13" s="1"/>
  <c r="J6" i="13" s="1"/>
  <c r="E15" i="12"/>
  <c r="D15" i="12"/>
  <c r="C15" i="12"/>
  <c r="C16" i="12" s="1"/>
  <c r="C6" i="12" s="1"/>
  <c r="L3" i="12"/>
  <c r="L4" i="12" s="1"/>
  <c r="K3" i="12"/>
  <c r="K4" i="12" s="1"/>
  <c r="J3" i="12"/>
  <c r="J4" i="12" s="1"/>
  <c r="J6" i="12" s="1"/>
  <c r="E15" i="11"/>
  <c r="D15" i="11"/>
  <c r="C15" i="11"/>
  <c r="L3" i="11"/>
  <c r="L4" i="11" s="1"/>
  <c r="K3" i="11"/>
  <c r="K4" i="11" s="1"/>
  <c r="J3" i="11"/>
  <c r="J4" i="11" s="1"/>
  <c r="J6" i="11" s="1"/>
  <c r="E14" i="10"/>
  <c r="E3" i="10" s="1"/>
  <c r="E4" i="10" s="1"/>
  <c r="D14" i="10"/>
  <c r="C14" i="10"/>
  <c r="L3" i="10"/>
  <c r="L4" i="10" s="1"/>
  <c r="K3" i="10"/>
  <c r="K4" i="10" s="1"/>
  <c r="J3" i="10"/>
  <c r="J4" i="10" s="1"/>
  <c r="E15" i="9"/>
  <c r="D15" i="9"/>
  <c r="E3" i="9" s="1"/>
  <c r="E4" i="9" s="1"/>
  <c r="C15" i="9"/>
  <c r="M3" i="9"/>
  <c r="M4" i="9" s="1"/>
  <c r="L3" i="9"/>
  <c r="L4" i="9" s="1"/>
  <c r="K3" i="9"/>
  <c r="K4" i="9" s="1"/>
  <c r="E14" i="8"/>
  <c r="D14" i="8"/>
  <c r="C14" i="8"/>
  <c r="M6" i="8" l="1"/>
  <c r="C16" i="13"/>
  <c r="C6" i="13" s="1"/>
  <c r="L6" i="13"/>
  <c r="C3" i="13"/>
  <c r="C4" i="13" s="1"/>
  <c r="D16" i="13"/>
  <c r="E16" i="13"/>
  <c r="E6" i="13"/>
  <c r="K6" i="13"/>
  <c r="K6" i="12"/>
  <c r="E16" i="12"/>
  <c r="C3" i="12"/>
  <c r="C4" i="12" s="1"/>
  <c r="D16" i="12"/>
  <c r="D3" i="12"/>
  <c r="D4" i="12" s="1"/>
  <c r="D6" i="12" s="1"/>
  <c r="E3" i="12"/>
  <c r="E4" i="12" s="1"/>
  <c r="E6" i="12" s="1"/>
  <c r="D16" i="11"/>
  <c r="C16" i="11"/>
  <c r="C6" i="11" s="1"/>
  <c r="E16" i="11"/>
  <c r="D3" i="11"/>
  <c r="D4" i="11" s="1"/>
  <c r="K6" i="11"/>
  <c r="E3" i="11"/>
  <c r="E4" i="11" s="1"/>
  <c r="E6" i="11" s="1"/>
  <c r="C15" i="10"/>
  <c r="C6" i="10" s="1"/>
  <c r="D15" i="10"/>
  <c r="E15" i="10"/>
  <c r="D3" i="10"/>
  <c r="D4" i="10" s="1"/>
  <c r="E6" i="10" s="1"/>
  <c r="J6" i="10"/>
  <c r="K6" i="10"/>
  <c r="C16" i="9"/>
  <c r="D6" i="9" s="1"/>
  <c r="E16" i="9"/>
  <c r="F3" i="9"/>
  <c r="F4" i="9" s="1"/>
  <c r="M6" i="9"/>
  <c r="L6" i="9"/>
  <c r="D16" i="9"/>
  <c r="D3" i="9"/>
  <c r="D4" i="9" s="1"/>
  <c r="C15" i="8"/>
  <c r="D6" i="8" s="1"/>
  <c r="E15" i="8"/>
  <c r="D15" i="8"/>
  <c r="L6" i="12"/>
  <c r="L6" i="11"/>
  <c r="C3" i="11"/>
  <c r="C4" i="11" s="1"/>
  <c r="L6" i="10"/>
  <c r="C3" i="10"/>
  <c r="C4" i="10" s="1"/>
  <c r="F6" i="9"/>
  <c r="D3" i="8"/>
  <c r="D4" i="8" s="1"/>
  <c r="E3" i="8"/>
  <c r="E4" i="8" s="1"/>
  <c r="F3" i="8"/>
  <c r="F4" i="8" s="1"/>
  <c r="D6" i="13" l="1"/>
  <c r="D6" i="11"/>
  <c r="D6" i="10"/>
  <c r="E6" i="9"/>
  <c r="E6" i="8"/>
  <c r="G15" i="3"/>
  <c r="G17" i="3" s="1"/>
  <c r="H15" i="3"/>
  <c r="I15" i="3"/>
  <c r="F6" i="8"/>
  <c r="H17" i="3" l="1"/>
  <c r="I17" i="3"/>
  <c r="B15" i="3"/>
  <c r="B17" i="3" s="1"/>
  <c r="C15" i="3"/>
  <c r="D15" i="3"/>
  <c r="D17" i="3" l="1"/>
  <c r="C17" i="3"/>
</calcChain>
</file>

<file path=xl/sharedStrings.xml><?xml version="1.0" encoding="utf-8"?>
<sst xmlns="http://schemas.openxmlformats.org/spreadsheetml/2006/main" count="695" uniqueCount="47">
  <si>
    <t>SEAJAL.ORG</t>
  </si>
  <si>
    <t>CPS.SEAJAL.ORG</t>
  </si>
  <si>
    <t>Mes</t>
  </si>
  <si>
    <t>Usuarios</t>
  </si>
  <si>
    <t>Sesiones</t>
  </si>
  <si>
    <t>Páginas visitadas</t>
  </si>
  <si>
    <t>Total</t>
  </si>
  <si>
    <t>Promedio</t>
  </si>
  <si>
    <t>Usuarios / día</t>
  </si>
  <si>
    <t>Sesiones / Usuario</t>
  </si>
  <si>
    <t>Páginas / Sesión</t>
  </si>
  <si>
    <t>Fuente: Datos obtenidos a través del servicio de Google Analytics</t>
  </si>
  <si>
    <t>Usuarios nuevos</t>
  </si>
  <si>
    <t>Sesiones por usuario</t>
  </si>
  <si>
    <t>Visitas a páginas</t>
  </si>
  <si>
    <t>Páginas x sesión</t>
  </si>
  <si>
    <t>días</t>
  </si>
  <si>
    <t>Google Analytics SEAJAL</t>
  </si>
  <si>
    <t>Google Analytics CPS.SEAJAL</t>
  </si>
  <si>
    <t>SEAJAL</t>
  </si>
  <si>
    <t>Metodología</t>
  </si>
  <si>
    <t>Usuarios:</t>
  </si>
  <si>
    <t>Adquisición &gt; Adquisición de Tráfico &gt; Usuarios</t>
  </si>
  <si>
    <t>Usuarios nuevos:</t>
  </si>
  <si>
    <t>Adquisición &gt; Adquisición de usuarios &gt; Usuarios nuevos</t>
  </si>
  <si>
    <t>Sesiones:</t>
  </si>
  <si>
    <t>Adquisición &gt; Adquisición de tráfico &gt; Sesiones</t>
  </si>
  <si>
    <t>Sesiones por usuario:</t>
  </si>
  <si>
    <t>Sesiones / Usuarios</t>
  </si>
  <si>
    <t>Visitas a páginas:</t>
  </si>
  <si>
    <t>Intereacción &gt; Nombre del Evento &gt; page_view</t>
  </si>
  <si>
    <t>Páginas por sesión:</t>
  </si>
  <si>
    <t>Visitas a Páginas / Sesiones</t>
  </si>
  <si>
    <t>Enero</t>
  </si>
  <si>
    <t>Febrero</t>
  </si>
  <si>
    <t>Noviembre</t>
  </si>
  <si>
    <t xml:space="preserve">Marzo </t>
  </si>
  <si>
    <t>Diciembre</t>
  </si>
  <si>
    <t>Abril</t>
  </si>
  <si>
    <t>Mayo</t>
  </si>
  <si>
    <t>Junio</t>
  </si>
  <si>
    <t>Julio</t>
  </si>
  <si>
    <t>Agosto</t>
  </si>
  <si>
    <t>Septiembre</t>
  </si>
  <si>
    <t>Octubre</t>
  </si>
  <si>
    <t>dias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</si>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</sst>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6" fillId="2" borderId="0" xfId="0" applyNumberFormat="1" applyFont="1" applyFill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0" fontId="1" fillId="0" borderId="0" xfId="0" applyFont="1"/>
    <xf numFmtId="0" fontId="4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3" fontId="6" fillId="3" borderId="0" xfId="0" applyNumberFormat="1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center"/>
    </xf>
    <xf numFmtId="0" fontId="0" fillId="5" borderId="0" xfId="0" applyFill="1"/>
    <xf numFmtId="0" fontId="4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D44F-286F-4BCF-A7FA-AD19EFB8B9B9}">
  <sheetPr>
    <pageSetUpPr fitToPage="1"/>
  </sheetPr>
  <dimension ref="A1:T24"/>
  <sheetViews>
    <sheetView zoomScale="120" zoomScaleNormal="120" workbookViewId="0">
      <selection activeCell="I9" sqref="I9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41</v>
      </c>
      <c r="B3" s="22"/>
      <c r="C3" s="3">
        <v>1690</v>
      </c>
      <c r="D3" s="3">
        <v>5205</v>
      </c>
      <c r="E3" s="18">
        <v>9320</v>
      </c>
      <c r="H3" s="22" t="s">
        <v>41</v>
      </c>
      <c r="I3" s="22"/>
      <c r="J3" s="3">
        <v>776</v>
      </c>
      <c r="K3" s="3">
        <v>1261</v>
      </c>
      <c r="L3" s="3">
        <v>2268</v>
      </c>
    </row>
    <row r="4" spans="1:20" x14ac:dyDescent="0.25">
      <c r="A4" s="23" t="s">
        <v>6</v>
      </c>
      <c r="B4" s="23"/>
      <c r="C4" s="4">
        <f>SUM(C3)</f>
        <v>1690</v>
      </c>
      <c r="D4" s="4">
        <f>SUM(D3)</f>
        <v>5205</v>
      </c>
      <c r="E4" s="4">
        <f t="shared" ref="E4" si="0">SUM(E3)</f>
        <v>9320</v>
      </c>
      <c r="H4" s="23" t="s">
        <v>6</v>
      </c>
      <c r="I4" s="23"/>
      <c r="J4" s="4">
        <f>SUM(J3)</f>
        <v>776</v>
      </c>
      <c r="K4" s="4">
        <f t="shared" ref="K4:L4" si="1">SUM(K3)</f>
        <v>1261</v>
      </c>
      <c r="L4" s="4">
        <f t="shared" si="1"/>
        <v>2268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56.333333333333336</v>
      </c>
      <c r="D6" s="6">
        <f>D4/C4</f>
        <v>3.0798816568047336</v>
      </c>
      <c r="E6" s="6">
        <f>E4/D4</f>
        <v>1.7905859750240154</v>
      </c>
      <c r="H6" s="23" t="s">
        <v>7</v>
      </c>
      <c r="I6" s="23"/>
      <c r="J6" s="6">
        <f>J4/A15</f>
        <v>25.866666666666667</v>
      </c>
      <c r="K6" s="6">
        <f>K4/J4</f>
        <v>1.625</v>
      </c>
      <c r="L6" s="6">
        <f>L4/K4</f>
        <v>1.7985725614591594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1302</v>
      </c>
      <c r="D13" s="8">
        <f>C3/D3</f>
        <v>0.32468780019212296</v>
      </c>
      <c r="E13" s="8">
        <f>D3/E3</f>
        <v>0.5584763948497854</v>
      </c>
      <c r="I13" s="8">
        <f>K3/J3</f>
        <v>1.625</v>
      </c>
      <c r="J13" s="8">
        <f>L3/K3</f>
        <v>1.7985725614591594</v>
      </c>
      <c r="L13">
        <v>626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56.333333333333336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scale="89" fitToHeight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B8246-9BE8-40A2-85DF-7EBC41ADF43D}">
  <sheetPr codeName="Hoja10"/>
  <dimension ref="A1:U24"/>
  <sheetViews>
    <sheetView zoomScale="120" zoomScaleNormal="120" workbookViewId="0">
      <selection activeCell="I14" sqref="I14:U14"/>
    </sheetView>
  </sheetViews>
  <sheetFormatPr baseColWidth="10" defaultRowHeight="15" x14ac:dyDescent="0.25"/>
  <cols>
    <col min="2" max="2" width="4.42578125" customWidth="1"/>
    <col min="6" max="7" width="6.1406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43</v>
      </c>
      <c r="B3" s="22"/>
      <c r="C3" s="3">
        <f>C14</f>
        <v>0</v>
      </c>
      <c r="D3" s="3">
        <f t="shared" ref="D3:E3" si="0">D14</f>
        <v>0</v>
      </c>
      <c r="E3" s="3">
        <f t="shared" si="0"/>
        <v>0</v>
      </c>
      <c r="H3" s="22" t="s">
        <v>43</v>
      </c>
      <c r="I3" s="22"/>
      <c r="J3" s="3">
        <f>P14</f>
        <v>0</v>
      </c>
      <c r="K3" s="3">
        <f>R14</f>
        <v>0</v>
      </c>
      <c r="L3" s="3">
        <f>T14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C15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J4/A15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25.5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t="s">
        <v>12</v>
      </c>
      <c r="K13" t="s">
        <v>4</v>
      </c>
      <c r="L13" t="s">
        <v>13</v>
      </c>
      <c r="M13" t="s">
        <v>14</v>
      </c>
      <c r="N13" t="s">
        <v>15</v>
      </c>
      <c r="P13" t="s">
        <v>3</v>
      </c>
      <c r="Q13" t="s">
        <v>12</v>
      </c>
      <c r="R13" t="s">
        <v>4</v>
      </c>
      <c r="S13" t="s">
        <v>13</v>
      </c>
      <c r="T13" t="s">
        <v>14</v>
      </c>
      <c r="U13" t="s">
        <v>15</v>
      </c>
    </row>
    <row r="14" spans="1:21" x14ac:dyDescent="0.25">
      <c r="A14" s="22" t="s">
        <v>43</v>
      </c>
      <c r="B14" s="22"/>
      <c r="C14">
        <f>I14</f>
        <v>0</v>
      </c>
      <c r="D14" s="7">
        <f>K14</f>
        <v>0</v>
      </c>
      <c r="E14" s="7">
        <f>M14</f>
        <v>0</v>
      </c>
      <c r="I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30</v>
      </c>
      <c r="B15" t="s">
        <v>16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5:B5"/>
    <mergeCell ref="H5:I5"/>
    <mergeCell ref="A6:B6"/>
    <mergeCell ref="H6:I6"/>
    <mergeCell ref="A3:B3"/>
    <mergeCell ref="H3:I3"/>
    <mergeCell ref="A4:B4"/>
    <mergeCell ref="H4:I4"/>
    <mergeCell ref="B1:F1"/>
    <mergeCell ref="I1:M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E5C7-DD31-4929-903C-DB92450CF32C}">
  <sheetPr codeName="Hoja11"/>
  <dimension ref="A1:U25"/>
  <sheetViews>
    <sheetView zoomScale="120" zoomScaleNormal="120" workbookViewId="0">
      <selection activeCell="I15" sqref="I15:U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44</v>
      </c>
      <c r="B3" s="22"/>
      <c r="C3" s="3">
        <f>C15</f>
        <v>0</v>
      </c>
      <c r="D3" s="3">
        <f t="shared" ref="D3:E3" si="0">D15</f>
        <v>0</v>
      </c>
      <c r="E3" s="3">
        <f t="shared" si="0"/>
        <v>0</v>
      </c>
      <c r="H3" s="22" t="s">
        <v>44</v>
      </c>
      <c r="I3" s="22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C16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44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B1:F1"/>
    <mergeCell ref="I1:M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1C19-23B7-48CE-93F1-0C14436277FE}">
  <sheetPr codeName="Hoja12"/>
  <dimension ref="A1:U25"/>
  <sheetViews>
    <sheetView zoomScale="120" zoomScaleNormal="120" workbookViewId="0">
      <selection activeCell="K32" sqref="K32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35</v>
      </c>
      <c r="B3" s="22"/>
      <c r="C3" s="3">
        <f>C15</f>
        <v>0</v>
      </c>
      <c r="D3" s="3">
        <f t="shared" ref="D3:E3" si="0">D15</f>
        <v>0</v>
      </c>
      <c r="E3" s="3">
        <f t="shared" si="0"/>
        <v>0</v>
      </c>
      <c r="H3" s="22" t="s">
        <v>35</v>
      </c>
      <c r="I3" s="22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C16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35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30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A1:E1"/>
    <mergeCell ref="H1:L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6DEC-F4F3-4453-A974-2521D6CA54D3}">
  <sheetPr codeName="Hoja13"/>
  <dimension ref="A1:U25"/>
  <sheetViews>
    <sheetView zoomScale="120" zoomScaleNormal="120" workbookViewId="0">
      <selection activeCell="I15" sqref="I15:V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37</v>
      </c>
      <c r="B3" s="22"/>
      <c r="C3" s="3">
        <f>C15</f>
        <v>0</v>
      </c>
      <c r="D3" s="3">
        <f t="shared" ref="D3:E3" si="0">D15</f>
        <v>0</v>
      </c>
      <c r="E3" s="3">
        <f t="shared" si="0"/>
        <v>0</v>
      </c>
      <c r="H3" s="22" t="s">
        <v>37</v>
      </c>
      <c r="I3" s="22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C16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37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A1:E1"/>
    <mergeCell ref="H1:L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BF7B-89E6-4C02-9008-FFE295E64303}">
  <sheetPr codeName="Hoja1"/>
  <dimension ref="A1:M21"/>
  <sheetViews>
    <sheetView tabSelected="1" zoomScale="120" zoomScaleNormal="120" workbookViewId="0">
      <selection activeCell="G13" sqref="G13"/>
    </sheetView>
  </sheetViews>
  <sheetFormatPr baseColWidth="10" defaultRowHeight="15" x14ac:dyDescent="0.25"/>
  <cols>
    <col min="5" max="5" width="8.85546875" customWidth="1"/>
  </cols>
  <sheetData>
    <row r="1" spans="1:13" ht="15.75" x14ac:dyDescent="0.25">
      <c r="A1" s="25" t="s">
        <v>0</v>
      </c>
      <c r="B1" s="25"/>
      <c r="C1" s="25"/>
      <c r="D1" s="25"/>
      <c r="F1" s="25" t="s">
        <v>1</v>
      </c>
      <c r="G1" s="25"/>
      <c r="H1" s="25"/>
      <c r="I1" s="25"/>
    </row>
    <row r="2" spans="1:13" ht="25.5" x14ac:dyDescent="0.25">
      <c r="A2" s="11" t="s">
        <v>2</v>
      </c>
      <c r="B2" s="12" t="s">
        <v>3</v>
      </c>
      <c r="C2" s="12" t="s">
        <v>4</v>
      </c>
      <c r="D2" s="12" t="s">
        <v>5</v>
      </c>
      <c r="F2" s="11" t="s">
        <v>2</v>
      </c>
      <c r="G2" s="12" t="s">
        <v>3</v>
      </c>
      <c r="H2" s="12" t="s">
        <v>4</v>
      </c>
      <c r="I2" s="12" t="s">
        <v>5</v>
      </c>
    </row>
    <row r="3" spans="1:13" x14ac:dyDescent="0.25">
      <c r="A3" s="10" t="s">
        <v>33</v>
      </c>
      <c r="B3" s="3">
        <v>1212</v>
      </c>
      <c r="C3" s="3">
        <v>4130</v>
      </c>
      <c r="D3" s="18">
        <v>8697</v>
      </c>
      <c r="F3" s="10" t="s">
        <v>33</v>
      </c>
      <c r="G3" s="3">
        <v>669</v>
      </c>
      <c r="H3" s="3">
        <v>1082</v>
      </c>
      <c r="I3" s="3">
        <v>2106</v>
      </c>
    </row>
    <row r="4" spans="1:13" x14ac:dyDescent="0.25">
      <c r="A4" s="13" t="s">
        <v>34</v>
      </c>
      <c r="B4" s="3">
        <v>2272</v>
      </c>
      <c r="C4" s="3">
        <v>5009</v>
      </c>
      <c r="D4" s="18">
        <v>9884</v>
      </c>
      <c r="F4" s="13" t="s">
        <v>34</v>
      </c>
      <c r="G4" s="3">
        <v>1268</v>
      </c>
      <c r="H4" s="3">
        <v>2375</v>
      </c>
      <c r="I4" s="3">
        <v>4092</v>
      </c>
    </row>
    <row r="5" spans="1:13" x14ac:dyDescent="0.25">
      <c r="A5" s="10" t="s">
        <v>36</v>
      </c>
      <c r="B5" s="3">
        <v>1957</v>
      </c>
      <c r="C5" s="3">
        <v>5080</v>
      </c>
      <c r="D5" s="18">
        <v>10147</v>
      </c>
      <c r="F5" s="10" t="s">
        <v>36</v>
      </c>
      <c r="G5" s="3">
        <v>1042</v>
      </c>
      <c r="H5" s="3">
        <v>1494</v>
      </c>
      <c r="I5" s="3">
        <v>2453</v>
      </c>
    </row>
    <row r="6" spans="1:13" x14ac:dyDescent="0.25">
      <c r="A6" s="13" t="s">
        <v>38</v>
      </c>
      <c r="B6" s="3">
        <v>1442</v>
      </c>
      <c r="C6" s="3">
        <v>3991</v>
      </c>
      <c r="D6" s="18">
        <v>8198</v>
      </c>
      <c r="F6" s="13" t="s">
        <v>38</v>
      </c>
      <c r="G6" s="3">
        <v>670</v>
      </c>
      <c r="H6" s="3">
        <v>945</v>
      </c>
      <c r="I6" s="3">
        <v>1616</v>
      </c>
    </row>
    <row r="7" spans="1:13" x14ac:dyDescent="0.25">
      <c r="A7" s="10" t="s">
        <v>39</v>
      </c>
      <c r="B7" s="3">
        <v>1777</v>
      </c>
      <c r="C7" s="3">
        <v>4583</v>
      </c>
      <c r="D7" s="18">
        <v>9599</v>
      </c>
      <c r="F7" s="10" t="s">
        <v>39</v>
      </c>
      <c r="G7" s="3">
        <v>825</v>
      </c>
      <c r="H7" s="3">
        <v>1546</v>
      </c>
      <c r="I7" s="3">
        <v>2920</v>
      </c>
    </row>
    <row r="8" spans="1:13" x14ac:dyDescent="0.25">
      <c r="A8" s="13" t="s">
        <v>40</v>
      </c>
      <c r="B8" s="3">
        <v>1431</v>
      </c>
      <c r="C8" s="3">
        <v>4385</v>
      </c>
      <c r="D8" s="18">
        <v>8808</v>
      </c>
      <c r="F8" s="13" t="s">
        <v>40</v>
      </c>
      <c r="G8" s="3">
        <v>758</v>
      </c>
      <c r="H8" s="3">
        <v>1299</v>
      </c>
      <c r="I8" s="3">
        <v>2920</v>
      </c>
    </row>
    <row r="9" spans="1:13" ht="13.5" customHeight="1" x14ac:dyDescent="0.25">
      <c r="A9" s="10" t="s">
        <v>41</v>
      </c>
      <c r="B9" s="3">
        <v>1690</v>
      </c>
      <c r="C9" s="3">
        <v>5205</v>
      </c>
      <c r="D9" s="18">
        <v>9320</v>
      </c>
      <c r="F9" s="10" t="s">
        <v>41</v>
      </c>
      <c r="G9" s="3">
        <v>776</v>
      </c>
      <c r="H9" s="3">
        <v>1261</v>
      </c>
      <c r="I9" s="3">
        <v>2268</v>
      </c>
      <c r="K9" s="19"/>
      <c r="L9" s="19"/>
      <c r="M9" s="19"/>
    </row>
    <row r="10" spans="1:13" x14ac:dyDescent="0.25">
      <c r="A10" s="13" t="s">
        <v>42</v>
      </c>
      <c r="B10" s="13"/>
      <c r="C10" s="13"/>
      <c r="D10" s="13"/>
      <c r="F10" s="13" t="s">
        <v>42</v>
      </c>
      <c r="G10" s="13"/>
      <c r="H10" s="13"/>
      <c r="I10" s="13"/>
    </row>
    <row r="11" spans="1:13" x14ac:dyDescent="0.25">
      <c r="A11" s="10" t="s">
        <v>43</v>
      </c>
      <c r="B11" s="3"/>
      <c r="C11" s="3"/>
      <c r="D11" s="3"/>
      <c r="F11" s="10" t="s">
        <v>43</v>
      </c>
      <c r="G11" s="3"/>
      <c r="H11" s="3"/>
      <c r="I11" s="3"/>
    </row>
    <row r="12" spans="1:13" x14ac:dyDescent="0.25">
      <c r="A12" s="13" t="s">
        <v>44</v>
      </c>
      <c r="B12" s="13"/>
      <c r="C12" s="13"/>
      <c r="D12" s="13"/>
      <c r="F12" s="13" t="s">
        <v>44</v>
      </c>
      <c r="G12" s="13"/>
      <c r="H12" s="13"/>
      <c r="I12" s="13"/>
    </row>
    <row r="13" spans="1:13" x14ac:dyDescent="0.25">
      <c r="A13" s="10" t="s">
        <v>35</v>
      </c>
      <c r="B13" s="3"/>
      <c r="C13" s="3"/>
      <c r="D13" s="18"/>
      <c r="F13" s="10" t="s">
        <v>35</v>
      </c>
      <c r="G13" s="3"/>
      <c r="H13" s="3"/>
      <c r="I13" s="3"/>
    </row>
    <row r="14" spans="1:13" x14ac:dyDescent="0.25">
      <c r="A14" s="13" t="s">
        <v>37</v>
      </c>
      <c r="B14" s="13"/>
      <c r="C14" s="13"/>
      <c r="D14" s="13"/>
      <c r="F14" s="13" t="s">
        <v>37</v>
      </c>
      <c r="G14" s="13"/>
      <c r="H14" s="13"/>
      <c r="I14" s="13"/>
    </row>
    <row r="15" spans="1:13" x14ac:dyDescent="0.25">
      <c r="A15" s="14" t="s">
        <v>6</v>
      </c>
      <c r="B15" s="15">
        <f>SUM(B3:B14)</f>
        <v>11781</v>
      </c>
      <c r="C15" s="15">
        <f t="shared" ref="C15:D15" si="0">SUM(C3:C14)</f>
        <v>32383</v>
      </c>
      <c r="D15" s="15">
        <f t="shared" si="0"/>
        <v>64653</v>
      </c>
      <c r="F15" s="14" t="s">
        <v>6</v>
      </c>
      <c r="G15" s="15">
        <f>SUM(G3:G14)</f>
        <v>6008</v>
      </c>
      <c r="H15" s="15">
        <f t="shared" ref="H15:I15" si="1">SUM(H3:H14)</f>
        <v>10002</v>
      </c>
      <c r="I15" s="15">
        <f t="shared" si="1"/>
        <v>18375</v>
      </c>
    </row>
    <row r="16" spans="1:13" ht="15.75" x14ac:dyDescent="0.25">
      <c r="A16" s="5"/>
      <c r="B16" s="5"/>
      <c r="C16" s="5"/>
      <c r="D16" s="5"/>
    </row>
    <row r="17" spans="1:9" x14ac:dyDescent="0.25">
      <c r="A17" s="14" t="s">
        <v>7</v>
      </c>
      <c r="B17" s="16">
        <f>B15/365</f>
        <v>32.276712328767125</v>
      </c>
      <c r="C17" s="16">
        <f>C15/B15</f>
        <v>2.7487479840421019</v>
      </c>
      <c r="D17" s="16">
        <f>D15/C15</f>
        <v>1.9965105147762714</v>
      </c>
      <c r="F17" s="14" t="s">
        <v>7</v>
      </c>
      <c r="G17" s="16">
        <f>G15/365</f>
        <v>16.460273972602739</v>
      </c>
      <c r="H17" s="16">
        <f>H15/G15</f>
        <v>1.6647802929427431</v>
      </c>
      <c r="I17" s="16">
        <f>I15/H15</f>
        <v>1.837132573485303</v>
      </c>
    </row>
    <row r="18" spans="1:9" ht="28.5" customHeight="1" x14ac:dyDescent="0.25">
      <c r="A18" s="5"/>
      <c r="B18" s="2" t="s">
        <v>8</v>
      </c>
      <c r="C18" s="2" t="s">
        <v>9</v>
      </c>
      <c r="D18" s="2" t="s">
        <v>10</v>
      </c>
      <c r="F18" s="5"/>
      <c r="G18" s="2" t="s">
        <v>8</v>
      </c>
      <c r="H18" s="2" t="s">
        <v>9</v>
      </c>
      <c r="I18" s="2" t="s">
        <v>10</v>
      </c>
    </row>
    <row r="21" spans="1:9" x14ac:dyDescent="0.25">
      <c r="A21" t="s">
        <v>11</v>
      </c>
    </row>
  </sheetData>
  <mergeCells count="2">
    <mergeCell ref="A1:D1"/>
    <mergeCell ref="F1:I1"/>
  </mergeCells>
  <phoneticPr fontId="9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6C08-8398-48C0-9CD4-A314C43C1C15}">
  <dimension ref="A1:T24"/>
  <sheetViews>
    <sheetView zoomScale="120" zoomScaleNormal="120" workbookViewId="0">
      <selection activeCell="M7" sqref="M7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40</v>
      </c>
      <c r="B3" s="22"/>
      <c r="C3" s="3">
        <v>1431</v>
      </c>
      <c r="D3" s="3">
        <v>4385</v>
      </c>
      <c r="E3" s="18">
        <v>8808</v>
      </c>
      <c r="H3" s="22" t="s">
        <v>40</v>
      </c>
      <c r="I3" s="22"/>
      <c r="J3" s="3">
        <v>758</v>
      </c>
      <c r="K3" s="3">
        <v>1299</v>
      </c>
      <c r="L3" s="3">
        <v>2920</v>
      </c>
    </row>
    <row r="4" spans="1:20" x14ac:dyDescent="0.25">
      <c r="A4" s="23" t="s">
        <v>6</v>
      </c>
      <c r="B4" s="23"/>
      <c r="C4" s="4">
        <f>SUM(C3)</f>
        <v>1431</v>
      </c>
      <c r="D4" s="4">
        <f>SUM(D3)</f>
        <v>4385</v>
      </c>
      <c r="E4" s="4">
        <f t="shared" ref="E4" si="0">SUM(E3)</f>
        <v>8808</v>
      </c>
      <c r="H4" s="23" t="s">
        <v>6</v>
      </c>
      <c r="I4" s="23"/>
      <c r="J4" s="4">
        <f>SUM(J3)</f>
        <v>758</v>
      </c>
      <c r="K4" s="4">
        <f t="shared" ref="K4:L4" si="1">SUM(K3)</f>
        <v>1299</v>
      </c>
      <c r="L4" s="4">
        <f t="shared" si="1"/>
        <v>2920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47.7</v>
      </c>
      <c r="D6" s="6">
        <f>D4/C4</f>
        <v>3.0642907058001398</v>
      </c>
      <c r="E6" s="6">
        <f>E4/D4</f>
        <v>2.0086659064994299</v>
      </c>
      <c r="H6" s="23" t="s">
        <v>7</v>
      </c>
      <c r="I6" s="23"/>
      <c r="J6" s="6">
        <f>J4/A15</f>
        <v>25.266666666666666</v>
      </c>
      <c r="K6" s="6">
        <f>K4/J4</f>
        <v>1.7137203166226913</v>
      </c>
      <c r="L6" s="6">
        <f>L4/K4</f>
        <v>2.2478829869130101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1096</v>
      </c>
      <c r="D13" s="8">
        <f>C3/D3</f>
        <v>0.32633979475484609</v>
      </c>
      <c r="E13" s="8">
        <f>D3/E3</f>
        <v>0.49784287011807449</v>
      </c>
      <c r="I13" s="8">
        <f>K3/J3</f>
        <v>1.7137203166226913</v>
      </c>
      <c r="J13" s="8">
        <f>L3/K3</f>
        <v>2.2478829869130101</v>
      </c>
      <c r="L13">
        <v>637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47.7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2EA3-1D96-4C20-9A76-26ABAD3672CA}">
  <dimension ref="A1:T24"/>
  <sheetViews>
    <sheetView zoomScale="120" zoomScaleNormal="120" workbookViewId="0">
      <selection activeCell="N3" sqref="N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39</v>
      </c>
      <c r="B3" s="22"/>
      <c r="C3" s="3">
        <v>1777</v>
      </c>
      <c r="D3" s="3">
        <v>4583</v>
      </c>
      <c r="E3" s="18">
        <v>9599</v>
      </c>
      <c r="H3" s="22" t="s">
        <v>39</v>
      </c>
      <c r="I3" s="22"/>
      <c r="J3" s="3">
        <v>825</v>
      </c>
      <c r="K3" s="3">
        <v>1546</v>
      </c>
      <c r="L3" s="3">
        <v>2920</v>
      </c>
    </row>
    <row r="4" spans="1:20" x14ac:dyDescent="0.25">
      <c r="A4" s="23" t="s">
        <v>6</v>
      </c>
      <c r="B4" s="23"/>
      <c r="C4" s="4">
        <f>SUM(C3)</f>
        <v>1777</v>
      </c>
      <c r="D4" s="4">
        <f>SUM(D3)</f>
        <v>4583</v>
      </c>
      <c r="E4" s="4">
        <f t="shared" ref="E4" si="0">SUM(E3)</f>
        <v>9599</v>
      </c>
      <c r="H4" s="23" t="s">
        <v>6</v>
      </c>
      <c r="I4" s="23"/>
      <c r="J4" s="4">
        <f>SUM(J3)</f>
        <v>825</v>
      </c>
      <c r="K4" s="4">
        <f t="shared" ref="K4:L4" si="1">SUM(K3)</f>
        <v>1546</v>
      </c>
      <c r="L4" s="4">
        <f t="shared" si="1"/>
        <v>2920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59.233333333333334</v>
      </c>
      <c r="D6" s="6">
        <f>D4/C4</f>
        <v>2.5790658413055714</v>
      </c>
      <c r="E6" s="6">
        <f>E4/D4</f>
        <v>2.0944795985162559</v>
      </c>
      <c r="H6" s="23" t="s">
        <v>7</v>
      </c>
      <c r="I6" s="23"/>
      <c r="J6" s="6">
        <f>J4/A15</f>
        <v>27.5</v>
      </c>
      <c r="K6" s="6">
        <f>K4/J4</f>
        <v>1.873939393939394</v>
      </c>
      <c r="L6" s="6">
        <f>L4/K4</f>
        <v>1.8887451487710221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1344</v>
      </c>
      <c r="D13" s="8">
        <f>C3/D3</f>
        <v>0.38773728998472617</v>
      </c>
      <c r="E13" s="8">
        <f>D3/E3</f>
        <v>0.47744556724658821</v>
      </c>
      <c r="I13" s="8">
        <f>K3/J3</f>
        <v>1.873939393939394</v>
      </c>
      <c r="J13" s="8">
        <f>L3/K3</f>
        <v>1.8887451487710221</v>
      </c>
      <c r="L13">
        <v>696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59.233333333333334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5E77-0474-4508-A604-3A2BCF836D4E}">
  <dimension ref="A1:T24"/>
  <sheetViews>
    <sheetView zoomScale="120" zoomScaleNormal="120" workbookViewId="0">
      <selection activeCell="G12" sqref="G12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38</v>
      </c>
      <c r="B3" s="22"/>
      <c r="C3" s="3">
        <v>1442</v>
      </c>
      <c r="D3" s="3">
        <v>3991</v>
      </c>
      <c r="E3" s="18">
        <v>8198</v>
      </c>
      <c r="H3" s="22" t="s">
        <v>38</v>
      </c>
      <c r="I3" s="22"/>
      <c r="J3" s="3">
        <v>670</v>
      </c>
      <c r="K3" s="3">
        <v>945</v>
      </c>
      <c r="L3" s="3">
        <v>1616</v>
      </c>
    </row>
    <row r="4" spans="1:20" x14ac:dyDescent="0.25">
      <c r="A4" s="23" t="s">
        <v>6</v>
      </c>
      <c r="B4" s="23"/>
      <c r="C4" s="4">
        <f>SUM(C3)</f>
        <v>1442</v>
      </c>
      <c r="D4" s="4">
        <f>SUM(D3)</f>
        <v>3991</v>
      </c>
      <c r="E4" s="4">
        <f t="shared" ref="E4" si="0">SUM(E3)</f>
        <v>8198</v>
      </c>
      <c r="H4" s="23" t="s">
        <v>6</v>
      </c>
      <c r="I4" s="23"/>
      <c r="J4" s="4">
        <f>SUM(J3)</f>
        <v>670</v>
      </c>
      <c r="K4" s="4">
        <f t="shared" ref="K4:L4" si="1">SUM(K3)</f>
        <v>945</v>
      </c>
      <c r="L4" s="4">
        <f t="shared" si="1"/>
        <v>1616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48.06666666666667</v>
      </c>
      <c r="D6" s="6">
        <f>D4/C4</f>
        <v>2.7676837725381414</v>
      </c>
      <c r="E6" s="6">
        <f>E4/D4</f>
        <v>2.054121773991481</v>
      </c>
      <c r="H6" s="23" t="s">
        <v>7</v>
      </c>
      <c r="I6" s="23"/>
      <c r="J6" s="6">
        <f>J4/A15</f>
        <v>22.333333333333332</v>
      </c>
      <c r="K6" s="6">
        <f>K4/J4</f>
        <v>1.4104477611940298</v>
      </c>
      <c r="L6" s="6">
        <f>L4/K4</f>
        <v>1.71005291005291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1036</v>
      </c>
      <c r="D13" s="8">
        <f>C3/D3</f>
        <v>0.36131295414683035</v>
      </c>
      <c r="E13" s="8">
        <f>D3/E3</f>
        <v>0.48682605513539889</v>
      </c>
      <c r="I13" s="8">
        <f>K3/J3</f>
        <v>1.4104477611940298</v>
      </c>
      <c r="J13" s="8">
        <f>L3/K3</f>
        <v>1.71005291005291</v>
      </c>
      <c r="L13">
        <v>572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48.06666666666667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5E3B-E599-4734-946B-F786E67BA04A}">
  <dimension ref="A1:T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46</v>
      </c>
      <c r="B3" s="22"/>
      <c r="C3" s="3">
        <v>1957</v>
      </c>
      <c r="D3" s="3">
        <v>5080</v>
      </c>
      <c r="E3" s="18">
        <v>10147</v>
      </c>
      <c r="H3" s="22" t="s">
        <v>46</v>
      </c>
      <c r="I3" s="22"/>
      <c r="J3" s="3">
        <v>1042</v>
      </c>
      <c r="K3" s="3">
        <v>1494</v>
      </c>
      <c r="L3" s="3">
        <v>2453</v>
      </c>
    </row>
    <row r="4" spans="1:20" x14ac:dyDescent="0.25">
      <c r="A4" s="23" t="s">
        <v>6</v>
      </c>
      <c r="B4" s="23"/>
      <c r="C4" s="4">
        <f>SUM(C3)</f>
        <v>1957</v>
      </c>
      <c r="D4" s="4">
        <f>SUM(D3)</f>
        <v>5080</v>
      </c>
      <c r="E4" s="4">
        <f t="shared" ref="E4" si="0">SUM(E3)</f>
        <v>10147</v>
      </c>
      <c r="H4" s="23" t="s">
        <v>6</v>
      </c>
      <c r="I4" s="23"/>
      <c r="J4" s="4">
        <f>SUM(J3)</f>
        <v>1042</v>
      </c>
      <c r="K4" s="4">
        <f t="shared" ref="K4:L4" si="1">SUM(K3)</f>
        <v>1494</v>
      </c>
      <c r="L4" s="4">
        <f t="shared" si="1"/>
        <v>2453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65.233333333333334</v>
      </c>
      <c r="D6" s="6">
        <f>D4/C4</f>
        <v>2.5958099131323453</v>
      </c>
      <c r="E6" s="6">
        <f>E4/D4</f>
        <v>1.9974409448818897</v>
      </c>
      <c r="H6" s="23" t="s">
        <v>7</v>
      </c>
      <c r="I6" s="23"/>
      <c r="J6" s="6">
        <f>J4/A15</f>
        <v>34.733333333333334</v>
      </c>
      <c r="K6" s="6">
        <f>K4/J4</f>
        <v>1.4337811900191939</v>
      </c>
      <c r="L6" s="6">
        <f>L4/K4</f>
        <v>1.64190093708166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1520</v>
      </c>
      <c r="D13" s="8">
        <f>C3/D3</f>
        <v>0.38523622047244094</v>
      </c>
      <c r="E13" s="8">
        <f>D3/E3</f>
        <v>0.50064058342367201</v>
      </c>
      <c r="I13" s="8">
        <f>K3/J3</f>
        <v>1.4337811900191939</v>
      </c>
      <c r="J13" s="8">
        <f>L3/K3</f>
        <v>1.64190093708166</v>
      </c>
      <c r="L13">
        <v>904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65.233333333333334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4FDC-8100-4503-954D-C71D084843B8}">
  <dimension ref="A1:T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34</v>
      </c>
      <c r="B3" s="22"/>
      <c r="C3" s="3">
        <v>2272</v>
      </c>
      <c r="D3" s="3">
        <v>5009</v>
      </c>
      <c r="E3" s="18">
        <v>9884</v>
      </c>
      <c r="H3" s="22" t="s">
        <v>34</v>
      </c>
      <c r="I3" s="22"/>
      <c r="J3" s="3">
        <v>1268</v>
      </c>
      <c r="K3" s="3">
        <v>2375</v>
      </c>
      <c r="L3" s="3">
        <v>4092</v>
      </c>
    </row>
    <row r="4" spans="1:20" x14ac:dyDescent="0.25">
      <c r="A4" s="23" t="s">
        <v>6</v>
      </c>
      <c r="B4" s="23"/>
      <c r="C4" s="4">
        <f>SUM(C3)</f>
        <v>2272</v>
      </c>
      <c r="D4" s="4">
        <f t="shared" ref="D4:E4" si="0">SUM(D3)</f>
        <v>5009</v>
      </c>
      <c r="E4" s="4">
        <f t="shared" si="0"/>
        <v>9884</v>
      </c>
      <c r="H4" s="23" t="s">
        <v>6</v>
      </c>
      <c r="I4" s="23"/>
      <c r="J4" s="4">
        <f>SUM(J3)</f>
        <v>1268</v>
      </c>
      <c r="K4" s="4">
        <f t="shared" ref="K4:L4" si="1">SUM(K3)</f>
        <v>2375</v>
      </c>
      <c r="L4" s="4">
        <f t="shared" si="1"/>
        <v>4092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75.733333333333334</v>
      </c>
      <c r="D6" s="6">
        <f>D4/C4</f>
        <v>2.2046654929577465</v>
      </c>
      <c r="E6" s="6">
        <f>E4/D4</f>
        <v>1.9732481533240167</v>
      </c>
      <c r="H6" s="23" t="s">
        <v>7</v>
      </c>
      <c r="I6" s="23"/>
      <c r="J6" s="6">
        <f>J4/A15</f>
        <v>42.266666666666666</v>
      </c>
      <c r="K6" s="6">
        <f>K4/J4</f>
        <v>1.8730283911671923</v>
      </c>
      <c r="L6" s="6">
        <f>L4/K4</f>
        <v>1.7229473684210526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1517</v>
      </c>
      <c r="D13" s="8">
        <f>C3/D3</f>
        <v>0.45358354961070074</v>
      </c>
      <c r="E13" s="8">
        <f>D3/E3</f>
        <v>0.50677863213273977</v>
      </c>
      <c r="I13" s="8">
        <f>K3/J3</f>
        <v>1.8730283911671923</v>
      </c>
      <c r="J13" s="8">
        <f>L3/K3</f>
        <v>1.7229473684210526</v>
      </c>
      <c r="L13">
        <v>1129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75.733333333333334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96AD-C614-42C2-AAE8-B7AC85D572B7}">
  <dimension ref="A1:T24"/>
  <sheetViews>
    <sheetView zoomScale="120" zoomScaleNormal="120" workbookViewId="0">
      <selection activeCell="K18" sqref="K18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33</v>
      </c>
      <c r="B3" s="22"/>
      <c r="C3" s="3">
        <v>1212</v>
      </c>
      <c r="D3" s="3">
        <v>4130</v>
      </c>
      <c r="E3" s="18">
        <v>8697</v>
      </c>
      <c r="H3" s="22" t="s">
        <v>33</v>
      </c>
      <c r="I3" s="22"/>
      <c r="J3" s="3">
        <v>669</v>
      </c>
      <c r="K3" s="3">
        <v>1082</v>
      </c>
      <c r="L3" s="3">
        <v>2106</v>
      </c>
    </row>
    <row r="4" spans="1:20" x14ac:dyDescent="0.25">
      <c r="A4" s="23" t="s">
        <v>6</v>
      </c>
      <c r="B4" s="23"/>
      <c r="C4" s="4">
        <f>SUM(C3)</f>
        <v>1212</v>
      </c>
      <c r="D4" s="4">
        <f t="shared" ref="D4:E4" si="0">SUM(D3)</f>
        <v>4130</v>
      </c>
      <c r="E4" s="4">
        <f t="shared" si="0"/>
        <v>8697</v>
      </c>
      <c r="H4" s="23" t="s">
        <v>6</v>
      </c>
      <c r="I4" s="23"/>
      <c r="J4" s="4">
        <f>SUM(J3)</f>
        <v>669</v>
      </c>
      <c r="K4" s="4">
        <f t="shared" ref="K4:L4" si="1">SUM(K3)</f>
        <v>1082</v>
      </c>
      <c r="L4" s="4">
        <f t="shared" si="1"/>
        <v>2106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40.4</v>
      </c>
      <c r="D6" s="6">
        <f>D4/C4</f>
        <v>3.4075907590759078</v>
      </c>
      <c r="E6" s="6">
        <f>E4/D4</f>
        <v>2.1058111380145279</v>
      </c>
      <c r="H6" s="23" t="s">
        <v>7</v>
      </c>
      <c r="I6" s="23"/>
      <c r="J6" s="6">
        <f>J4/A15</f>
        <v>22.3</v>
      </c>
      <c r="K6" s="6">
        <f>K4/J4</f>
        <v>1.6173393124065769</v>
      </c>
      <c r="L6" s="6">
        <f>L4/K4</f>
        <v>1.9463955637707948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865</v>
      </c>
      <c r="D13" s="8">
        <f>C3/D3</f>
        <v>0.29346246973365619</v>
      </c>
      <c r="E13" s="8">
        <f>D3/E3</f>
        <v>0.47487639415890537</v>
      </c>
      <c r="I13" s="8">
        <f>K3/J3</f>
        <v>1.6173393124065769</v>
      </c>
      <c r="J13" s="8">
        <f>L3/K3</f>
        <v>1.9463955637707948</v>
      </c>
      <c r="L13">
        <v>579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40.4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F594-4797-4699-A88A-B26C0767A920}">
  <sheetPr codeName="Hoja8"/>
  <dimension ref="A1:U24"/>
  <sheetViews>
    <sheetView zoomScale="120" zoomScaleNormal="120" workbookViewId="0">
      <selection activeCell="J14" sqref="J14"/>
    </sheetView>
  </sheetViews>
  <sheetFormatPr baseColWidth="10" defaultRowHeight="15" x14ac:dyDescent="0.25"/>
  <cols>
    <col min="1" max="1" width="5" customWidth="1"/>
    <col min="2" max="2" width="4.42578125" customWidth="1"/>
    <col min="7" max="7" width="10.8554687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B2" s="26" t="s">
        <v>2</v>
      </c>
      <c r="C2" s="26"/>
      <c r="D2" s="1" t="s">
        <v>3</v>
      </c>
      <c r="E2" s="1" t="s">
        <v>4</v>
      </c>
      <c r="F2" s="1" t="s">
        <v>5</v>
      </c>
      <c r="I2" s="26" t="s">
        <v>2</v>
      </c>
      <c r="J2" s="26"/>
      <c r="K2" s="1" t="s">
        <v>3</v>
      </c>
      <c r="L2" s="1" t="s">
        <v>4</v>
      </c>
      <c r="M2" s="1" t="s">
        <v>5</v>
      </c>
    </row>
    <row r="3" spans="1:21" x14ac:dyDescent="0.25">
      <c r="B3" s="22" t="s">
        <v>41</v>
      </c>
      <c r="C3" s="22"/>
      <c r="D3" s="3">
        <f>C14</f>
        <v>0</v>
      </c>
      <c r="E3" s="3">
        <f t="shared" ref="E3:F3" si="0">D14</f>
        <v>0</v>
      </c>
      <c r="F3" s="3">
        <f t="shared" si="0"/>
        <v>0</v>
      </c>
      <c r="I3" s="22" t="s">
        <v>41</v>
      </c>
      <c r="J3" s="22"/>
      <c r="K3" s="3">
        <f>P14</f>
        <v>0</v>
      </c>
      <c r="L3" s="3">
        <f>R14</f>
        <v>0</v>
      </c>
      <c r="M3" s="3">
        <f>T14</f>
        <v>0</v>
      </c>
    </row>
    <row r="4" spans="1:21" x14ac:dyDescent="0.25">
      <c r="B4" s="23" t="s">
        <v>6</v>
      </c>
      <c r="C4" s="23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3" t="s">
        <v>6</v>
      </c>
      <c r="J4" s="23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4"/>
      <c r="C5" s="24"/>
      <c r="D5" s="5"/>
      <c r="E5" s="5"/>
      <c r="F5" s="5"/>
      <c r="I5" s="24"/>
      <c r="J5" s="24"/>
      <c r="K5" s="5"/>
      <c r="L5" s="5"/>
      <c r="M5" s="5"/>
    </row>
    <row r="6" spans="1:21" x14ac:dyDescent="0.25">
      <c r="B6" s="23" t="s">
        <v>7</v>
      </c>
      <c r="C6" s="23"/>
      <c r="D6" s="6">
        <f>C15</f>
        <v>0</v>
      </c>
      <c r="E6" s="6" t="e">
        <f>E4/D4</f>
        <v>#DIV/0!</v>
      </c>
      <c r="F6" s="6" t="e">
        <f>F4/E4</f>
        <v>#DIV/0!</v>
      </c>
      <c r="I6" s="23" t="s">
        <v>7</v>
      </c>
      <c r="J6" s="23"/>
      <c r="K6" s="6">
        <f>K4/A15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1" t="s">
        <v>8</v>
      </c>
      <c r="D7" s="21"/>
      <c r="E7" s="2" t="s">
        <v>9</v>
      </c>
      <c r="F7" s="2" t="s">
        <v>10</v>
      </c>
      <c r="I7" s="5"/>
      <c r="J7" s="21" t="s">
        <v>8</v>
      </c>
      <c r="K7" s="21"/>
      <c r="L7" s="2" t="s">
        <v>9</v>
      </c>
      <c r="M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7" t="s">
        <v>12</v>
      </c>
      <c r="K13" t="s">
        <v>4</v>
      </c>
      <c r="L13" s="17" t="s">
        <v>13</v>
      </c>
      <c r="M13" s="17" t="s">
        <v>14</v>
      </c>
      <c r="N13" t="s">
        <v>15</v>
      </c>
      <c r="P13" t="s">
        <v>3</v>
      </c>
      <c r="Q13" s="17" t="s">
        <v>12</v>
      </c>
      <c r="R13" t="s">
        <v>4</v>
      </c>
      <c r="S13" s="17" t="s">
        <v>13</v>
      </c>
      <c r="T13" s="17" t="s">
        <v>14</v>
      </c>
      <c r="U13" t="s">
        <v>15</v>
      </c>
    </row>
    <row r="14" spans="1:21" x14ac:dyDescent="0.25">
      <c r="A14" s="22" t="s">
        <v>41</v>
      </c>
      <c r="B14" s="22"/>
      <c r="C14">
        <f>I14</f>
        <v>0</v>
      </c>
      <c r="D14" s="7">
        <f>K14</f>
        <v>0</v>
      </c>
      <c r="E14" s="7">
        <f>M14</f>
        <v>0</v>
      </c>
      <c r="K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31</v>
      </c>
      <c r="B15" t="s">
        <v>45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C7:D7"/>
    <mergeCell ref="J7:K7"/>
    <mergeCell ref="A14:B14"/>
    <mergeCell ref="B5:C5"/>
    <mergeCell ref="I5:J5"/>
    <mergeCell ref="B6:C6"/>
    <mergeCell ref="I6:J6"/>
    <mergeCell ref="B3:C3"/>
    <mergeCell ref="I3:J3"/>
    <mergeCell ref="B4:C4"/>
    <mergeCell ref="I4:J4"/>
    <mergeCell ref="B1:F1"/>
    <mergeCell ref="I1:M1"/>
    <mergeCell ref="B2:C2"/>
    <mergeCell ref="I2:J2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821C-2DED-4B00-82FC-5535DFBD688D}">
  <sheetPr codeName="Hoja9"/>
  <dimension ref="A1:U25"/>
  <sheetViews>
    <sheetView zoomScale="120" zoomScaleNormal="120" workbookViewId="0">
      <selection activeCell="J15" sqref="J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B2" s="26" t="s">
        <v>2</v>
      </c>
      <c r="C2" s="26"/>
      <c r="D2" s="1" t="s">
        <v>3</v>
      </c>
      <c r="E2" s="1" t="s">
        <v>4</v>
      </c>
      <c r="F2" s="1" t="s">
        <v>5</v>
      </c>
      <c r="I2" s="26" t="s">
        <v>2</v>
      </c>
      <c r="J2" s="26"/>
      <c r="K2" s="1" t="s">
        <v>3</v>
      </c>
      <c r="L2" s="1" t="s">
        <v>4</v>
      </c>
      <c r="M2" s="1" t="s">
        <v>5</v>
      </c>
    </row>
    <row r="3" spans="1:21" x14ac:dyDescent="0.25">
      <c r="B3" s="22" t="s">
        <v>42</v>
      </c>
      <c r="C3" s="22"/>
      <c r="D3" s="3">
        <f>C15</f>
        <v>0</v>
      </c>
      <c r="E3" s="3">
        <f t="shared" ref="E3:F3" si="0">D15</f>
        <v>0</v>
      </c>
      <c r="F3" s="3">
        <f t="shared" si="0"/>
        <v>0</v>
      </c>
      <c r="I3" s="22" t="s">
        <v>42</v>
      </c>
      <c r="J3" s="22"/>
      <c r="K3" s="3">
        <f>P15</f>
        <v>0</v>
      </c>
      <c r="L3" s="3">
        <f>R15</f>
        <v>0</v>
      </c>
      <c r="M3" s="3">
        <f>T15</f>
        <v>0</v>
      </c>
    </row>
    <row r="4" spans="1:21" x14ac:dyDescent="0.25">
      <c r="B4" s="23" t="s">
        <v>6</v>
      </c>
      <c r="C4" s="23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3" t="s">
        <v>6</v>
      </c>
      <c r="J4" s="23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4"/>
      <c r="C5" s="24"/>
      <c r="D5" s="5"/>
      <c r="E5" s="5"/>
      <c r="F5" s="5"/>
      <c r="I5" s="24"/>
      <c r="J5" s="24"/>
      <c r="K5" s="5"/>
      <c r="L5" s="5"/>
      <c r="M5" s="5"/>
    </row>
    <row r="6" spans="1:21" x14ac:dyDescent="0.25">
      <c r="B6" s="23" t="s">
        <v>7</v>
      </c>
      <c r="C6" s="23"/>
      <c r="D6" s="6">
        <f>C16</f>
        <v>0</v>
      </c>
      <c r="E6" s="6" t="e">
        <f>E4/D4</f>
        <v>#DIV/0!</v>
      </c>
      <c r="F6" s="6" t="e">
        <f>F4/E4</f>
        <v>#DIV/0!</v>
      </c>
      <c r="I6" s="23" t="s">
        <v>7</v>
      </c>
      <c r="J6" s="23"/>
      <c r="K6" s="6">
        <f>K4/A16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1" t="s">
        <v>8</v>
      </c>
      <c r="D7" s="21"/>
      <c r="E7" s="2" t="s">
        <v>9</v>
      </c>
      <c r="F7" s="2" t="s">
        <v>10</v>
      </c>
      <c r="I7" s="5"/>
      <c r="J7" s="21" t="s">
        <v>8</v>
      </c>
      <c r="K7" s="21"/>
      <c r="L7" s="2" t="s">
        <v>9</v>
      </c>
      <c r="M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42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C7:D7"/>
    <mergeCell ref="J7:K7"/>
    <mergeCell ref="A15:B15"/>
    <mergeCell ref="B4:C4"/>
    <mergeCell ref="I4:J4"/>
    <mergeCell ref="B5:C5"/>
    <mergeCell ref="I5:J5"/>
    <mergeCell ref="B6:C6"/>
    <mergeCell ref="I6:J6"/>
    <mergeCell ref="B1:F1"/>
    <mergeCell ref="I1:M1"/>
    <mergeCell ref="B2:C2"/>
    <mergeCell ref="I2:J2"/>
    <mergeCell ref="B3:C3"/>
    <mergeCell ref="I3:J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Julio-2025</vt:lpstr>
      <vt:lpstr>Junio-2025</vt:lpstr>
      <vt:lpstr>Mayo-2025</vt:lpstr>
      <vt:lpstr>Abril-2025</vt:lpstr>
      <vt:lpstr>Marzo-2025</vt:lpstr>
      <vt:lpstr>Febrero-2025</vt:lpstr>
      <vt:lpstr>Enero-2025</vt:lpstr>
      <vt:lpstr>24-Jul</vt:lpstr>
      <vt:lpstr>24-Ago</vt:lpstr>
      <vt:lpstr>24-Sep</vt:lpstr>
      <vt:lpstr>24-Oct</vt:lpstr>
      <vt:lpstr>24-Nov</vt:lpstr>
      <vt:lpstr>24-Dic</vt:lpstr>
      <vt:lpstr>Acumulado25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Ulloa</dc:creator>
  <cp:lastModifiedBy>Magdalena Casillas Martínez</cp:lastModifiedBy>
  <cp:lastPrinted>2025-08-05T15:53:03Z</cp:lastPrinted>
  <dcterms:created xsi:type="dcterms:W3CDTF">2023-02-14T16:21:19Z</dcterms:created>
  <dcterms:modified xsi:type="dcterms:W3CDTF">2025-08-06T20:07:04Z</dcterms:modified>
</cp:coreProperties>
</file>